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Z:\RELATORIOS FOLHA OFICIAL\"/>
    </mc:Choice>
  </mc:AlternateContent>
  <xr:revisionPtr revIDLastSave="0" documentId="13_ncr:1_{E340CF23-68EF-4A1E-8E04-A84DAA0C1E73}" xr6:coauthVersionLast="47" xr6:coauthVersionMax="47" xr10:uidLastSave="{00000000-0000-0000-0000-000000000000}"/>
  <bookViews>
    <workbookView xWindow="810" yWindow="-120" windowWidth="28110" windowHeight="16440" xr2:uid="{166A70EF-59E8-4283-B828-888EF187914E}"/>
  </bookViews>
  <sheets>
    <sheet name="Planilha1" sheetId="1" r:id="rId1"/>
    <sheet name="Planilha2" sheetId="2" r:id="rId2"/>
  </sheets>
  <definedNames>
    <definedName name="_xlnm.Print_Area" localSheetId="0">Planilha1!$A$1:$E$39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0" i="1" l="1"/>
  <c r="D26" i="1" l="1"/>
  <c r="D35" i="1"/>
  <c r="D10" i="1"/>
  <c r="F10" i="1" l="1"/>
  <c r="D7" i="1"/>
  <c r="F5" i="1"/>
  <c r="F6" i="1" s="1"/>
  <c r="D30" i="1" l="1"/>
  <c r="D27" i="1"/>
  <c r="D10" i="2" l="1"/>
  <c r="D13" i="2" s="1"/>
  <c r="D21" i="2" s="1"/>
  <c r="D19" i="2"/>
  <c r="D21" i="1" l="1"/>
  <c r="D37" i="1" s="1"/>
</calcChain>
</file>

<file path=xl/sharedStrings.xml><?xml version="1.0" encoding="utf-8"?>
<sst xmlns="http://schemas.openxmlformats.org/spreadsheetml/2006/main" count="57" uniqueCount="45">
  <si>
    <t>Folhas de diversas Categorias</t>
  </si>
  <si>
    <t>Valores</t>
  </si>
  <si>
    <t>Aprendizes</t>
  </si>
  <si>
    <t>Estagiarios</t>
  </si>
  <si>
    <t>Vencimento</t>
  </si>
  <si>
    <t>Valor a Pagar</t>
  </si>
  <si>
    <t>Total folha: Aprendizes Esagiários e Funcionários</t>
  </si>
  <si>
    <t>Autonomos</t>
  </si>
  <si>
    <t>Pensão Alimenticia</t>
  </si>
  <si>
    <t>Sindicatos</t>
  </si>
  <si>
    <t>Sub-total 01</t>
  </si>
  <si>
    <t>Encargos/Impostos</t>
  </si>
  <si>
    <t xml:space="preserve">Desconto de Emprestimos Consignados </t>
  </si>
  <si>
    <t>FGTS MENSAL</t>
  </si>
  <si>
    <t>INSS</t>
  </si>
  <si>
    <t>IRRF FOLHA/FÉRIAS</t>
  </si>
  <si>
    <t>Sub-total 02</t>
  </si>
  <si>
    <t>Sub-total 03</t>
  </si>
  <si>
    <t>TOTAL GERAL</t>
  </si>
  <si>
    <t>Rescisões/Indenizações/Acordos</t>
  </si>
  <si>
    <t xml:space="preserve">Acordo Rescisorio - Alline Britto - 04/04 (parcela) </t>
  </si>
  <si>
    <t xml:space="preserve">Acordo Rescisorio - Clara Teles Franco - 02/02 (parcela) </t>
  </si>
  <si>
    <t>Vale Transporte (deposito)</t>
  </si>
  <si>
    <t>Férias Ref. Fevereiro/Março - 2026</t>
  </si>
  <si>
    <t>Funcionários Celetistas Salário Base de  R$ 1.621,00</t>
  </si>
  <si>
    <t>Funcionários Celetistas Sals. Base acima de R$ 1.621,01</t>
  </si>
  <si>
    <t>RESUMO DOS VALORES A PAGAR EM: FEVEREIRO/2025</t>
  </si>
  <si>
    <t>Rescisão Valter Rodrigues  - (Motorista) Term. CT 98d</t>
  </si>
  <si>
    <t>Desligamento maria Emily</t>
  </si>
  <si>
    <t xml:space="preserve">Coopertalae (Estancia) </t>
  </si>
  <si>
    <t>Desconto Judicial</t>
  </si>
  <si>
    <t xml:space="preserve">Cooperastele (Estancia) </t>
  </si>
  <si>
    <t xml:space="preserve">Vale Transporte (deposito)  </t>
  </si>
  <si>
    <r>
      <t>Aprendizes</t>
    </r>
    <r>
      <rPr>
        <b/>
        <sz val="11"/>
        <color theme="1"/>
        <rFont val="Aptos Narrow"/>
        <family val="2"/>
        <scheme val="minor"/>
      </rPr>
      <t xml:space="preserve">  </t>
    </r>
  </si>
  <si>
    <t xml:space="preserve">Estagiarios  </t>
  </si>
  <si>
    <t>Total Func.</t>
  </si>
  <si>
    <t xml:space="preserve">Coopertralpi (Boquim) </t>
  </si>
  <si>
    <t xml:space="preserve">Mais Aracaju  </t>
  </si>
  <si>
    <t>Outras Provisões / Rescisão</t>
  </si>
  <si>
    <t>RESUMO MOVIMENTO DE FOLHA - JUNHO /2026</t>
  </si>
  <si>
    <t xml:space="preserve">Férias Ref. Julho/Agosto - 2026  </t>
  </si>
  <si>
    <t>Allan (Estagiario)</t>
  </si>
  <si>
    <t xml:space="preserve"> Rômulo (Motorista - provisao)</t>
  </si>
  <si>
    <t>Jaine (Aux Administrativo - provisão)</t>
  </si>
  <si>
    <t>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</si>
</sst>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R$&quot;\ #,##0.00;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[$R$-416]\ * #,##0.00_-;\-[$R$-416]\ * #,##0.00_-;_-[$R$-416]\ * &quot;-&quot;??_-;_-@_-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b/>
      <sz val="12"/>
      <color theme="1"/>
      <name val="Aptos Narrow"/>
      <scheme val="minor"/>
    </font>
    <font>
      <b/>
      <sz val="11"/>
      <color indexed="8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9">
    <xf numFmtId="0" fontId="0" fillId="0" borderId="0" xfId="0"/>
    <xf numFmtId="0" fontId="0" fillId="0" borderId="0" xfId="0" applyAlignment="1">
      <alignment vertical="center"/>
    </xf>
    <xf numFmtId="7" fontId="0" fillId="0" borderId="0" xfId="0" applyNumberFormat="1" applyAlignment="1">
      <alignment vertical="center"/>
    </xf>
    <xf numFmtId="17" fontId="0" fillId="0" borderId="0" xfId="0" applyNumberFormat="1" applyAlignment="1">
      <alignment vertical="center"/>
    </xf>
    <xf numFmtId="43" fontId="0" fillId="0" borderId="0" xfId="1" applyFont="1" applyAlignment="1">
      <alignment vertical="center"/>
    </xf>
    <xf numFmtId="44" fontId="0" fillId="0" borderId="0" xfId="0" applyNumberFormat="1" applyAlignment="1">
      <alignment vertical="center"/>
    </xf>
    <xf numFmtId="43" fontId="0" fillId="0" borderId="0" xfId="0" applyNumberFormat="1" applyAlignment="1">
      <alignment vertical="center"/>
    </xf>
    <xf numFmtId="44" fontId="2" fillId="0" borderId="16" xfId="0" applyNumberFormat="1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5" xfId="0" applyBorder="1" applyAlignment="1">
      <alignment vertical="center"/>
    </xf>
    <xf numFmtId="44" fontId="0" fillId="0" borderId="0" xfId="2" applyFont="1" applyFill="1" applyAlignment="1">
      <alignment vertical="center"/>
    </xf>
    <xf numFmtId="0" fontId="0" fillId="0" borderId="8" xfId="0" applyBorder="1" applyAlignment="1">
      <alignment vertical="center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vertical="center"/>
    </xf>
    <xf numFmtId="44" fontId="5" fillId="0" borderId="9" xfId="2" applyFont="1" applyFill="1" applyBorder="1" applyAlignment="1">
      <alignment horizontal="right" vertical="center"/>
    </xf>
    <xf numFmtId="0" fontId="0" fillId="0" borderId="10" xfId="0" applyBorder="1" applyAlignment="1">
      <alignment vertical="center"/>
    </xf>
    <xf numFmtId="44" fontId="0" fillId="0" borderId="11" xfId="2" applyFont="1" applyFill="1" applyBorder="1" applyAlignment="1">
      <alignment vertical="center"/>
    </xf>
    <xf numFmtId="44" fontId="0" fillId="0" borderId="12" xfId="2" applyFont="1" applyFill="1" applyBorder="1" applyAlignment="1">
      <alignment vertical="center"/>
    </xf>
    <xf numFmtId="44" fontId="0" fillId="0" borderId="13" xfId="2" applyFont="1" applyFill="1" applyBorder="1" applyAlignment="1">
      <alignment vertical="center"/>
    </xf>
    <xf numFmtId="44" fontId="0" fillId="0" borderId="9" xfId="2" applyFont="1" applyFill="1" applyBorder="1" applyAlignment="1">
      <alignment vertical="center"/>
    </xf>
    <xf numFmtId="44" fontId="4" fillId="0" borderId="16" xfId="2" applyFont="1" applyFill="1" applyBorder="1" applyAlignment="1">
      <alignment vertical="center"/>
    </xf>
    <xf numFmtId="0" fontId="2" fillId="0" borderId="5" xfId="0" applyFont="1" applyBorder="1" applyAlignment="1">
      <alignment vertical="center"/>
    </xf>
    <xf numFmtId="14" fontId="0" fillId="0" borderId="7" xfId="0" applyNumberFormat="1" applyBorder="1" applyAlignment="1">
      <alignment horizontal="center" vertical="center"/>
    </xf>
    <xf numFmtId="0" fontId="0" fillId="0" borderId="4" xfId="0" applyBorder="1" applyAlignment="1">
      <alignment vertical="center"/>
    </xf>
    <xf numFmtId="44" fontId="6" fillId="0" borderId="16" xfId="2" applyFont="1" applyFill="1" applyBorder="1" applyAlignment="1">
      <alignment vertical="center"/>
    </xf>
    <xf numFmtId="0" fontId="6" fillId="0" borderId="0" xfId="0" applyFont="1" applyAlignment="1">
      <alignment horizontal="left" vertical="center"/>
    </xf>
    <xf numFmtId="44" fontId="6" fillId="0" borderId="0" xfId="2" applyFont="1" applyFill="1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44" fontId="0" fillId="0" borderId="16" xfId="2" applyFont="1" applyFill="1" applyBorder="1" applyAlignment="1">
      <alignment vertical="center"/>
    </xf>
    <xf numFmtId="44" fontId="0" fillId="0" borderId="27" xfId="2" applyFont="1" applyFill="1" applyBorder="1" applyAlignment="1">
      <alignment vertical="center"/>
    </xf>
    <xf numFmtId="0" fontId="2" fillId="0" borderId="30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0" fillId="0" borderId="31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19" xfId="0" applyBorder="1" applyAlignment="1">
      <alignment vertical="center"/>
    </xf>
    <xf numFmtId="44" fontId="0" fillId="0" borderId="22" xfId="2" applyFont="1" applyFill="1" applyBorder="1" applyAlignment="1">
      <alignment vertical="center"/>
    </xf>
    <xf numFmtId="0" fontId="0" fillId="0" borderId="32" xfId="0" applyBorder="1" applyAlignment="1">
      <alignment vertical="center"/>
    </xf>
    <xf numFmtId="0" fontId="0" fillId="0" borderId="33" xfId="0" applyBorder="1" applyAlignment="1">
      <alignment vertical="center"/>
    </xf>
    <xf numFmtId="44" fontId="8" fillId="0" borderId="34" xfId="0" applyNumberFormat="1" applyFont="1" applyBorder="1" applyAlignment="1">
      <alignment vertical="center"/>
    </xf>
    <xf numFmtId="44" fontId="8" fillId="0" borderId="35" xfId="0" applyNumberFormat="1" applyFont="1" applyBorder="1" applyAlignment="1">
      <alignment vertical="center"/>
    </xf>
    <xf numFmtId="0" fontId="8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/>
    </xf>
    <xf numFmtId="44" fontId="9" fillId="0" borderId="16" xfId="2" applyFont="1" applyFill="1" applyBorder="1" applyAlignment="1">
      <alignment vertical="center"/>
    </xf>
    <xf numFmtId="44" fontId="0" fillId="0" borderId="0" xfId="2" applyFont="1" applyAlignment="1">
      <alignment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2" fillId="0" borderId="7" xfId="0" applyFont="1" applyBorder="1" applyAlignment="1">
      <alignment horizontal="center" vertical="center"/>
    </xf>
    <xf numFmtId="43" fontId="0" fillId="0" borderId="9" xfId="1" applyFont="1" applyBorder="1" applyAlignment="1">
      <alignment vertical="center"/>
    </xf>
    <xf numFmtId="0" fontId="2" fillId="0" borderId="4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6" fillId="0" borderId="1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14" xfId="0" applyFont="1" applyBorder="1" applyAlignment="1">
      <alignment horizontal="right" vertical="center"/>
    </xf>
    <xf numFmtId="0" fontId="4" fillId="0" borderId="15" xfId="0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164" fontId="8" fillId="0" borderId="18" xfId="0" applyNumberFormat="1" applyFont="1" applyBorder="1" applyAlignment="1">
      <alignment horizontal="center" vertical="center"/>
    </xf>
    <xf numFmtId="164" fontId="8" fillId="0" borderId="19" xfId="0" applyNumberFormat="1" applyFont="1" applyBorder="1" applyAlignment="1">
      <alignment horizontal="center" vertical="center"/>
    </xf>
    <xf numFmtId="44" fontId="7" fillId="0" borderId="28" xfId="0" applyNumberFormat="1" applyFont="1" applyBorder="1" applyAlignment="1">
      <alignment horizontal="center" vertical="center"/>
    </xf>
    <xf numFmtId="44" fontId="7" fillId="0" borderId="29" xfId="0" applyNumberFormat="1" applyFont="1" applyBorder="1" applyAlignment="1">
      <alignment horizontal="center" vertical="center"/>
    </xf>
    <xf numFmtId="44" fontId="7" fillId="0" borderId="5" xfId="0" applyNumberFormat="1" applyFont="1" applyBorder="1" applyAlignment="1">
      <alignment horizontal="center" vertical="center"/>
    </xf>
    <xf numFmtId="43" fontId="0" fillId="0" borderId="13" xfId="1" applyFont="1" applyBorder="1" applyAlignment="1">
      <alignment vertical="center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F78BB-0AB7-430A-A22D-4895B037B7D3}">
  <dimension ref="B1:I87"/>
  <sheetViews>
    <sheetView tabSelected="1" zoomScale="85" zoomScaleNormal="85" workbookViewId="0">
      <selection activeCell="F38" sqref="F38"/>
    </sheetView>
  </sheetViews>
  <sheetFormatPr defaultColWidth="9" defaultRowHeight="15" x14ac:dyDescent="0.25"/>
  <cols>
    <col min="1" max="1" width="9" style="1"/>
    <col min="2" max="2" width="48.28515625" style="1" customWidth="1"/>
    <col min="3" max="3" width="18.42578125" style="1" customWidth="1"/>
    <col min="4" max="4" width="18.140625" style="1" customWidth="1"/>
    <col min="5" max="5" width="14.140625" style="1" bestFit="1" customWidth="1"/>
    <col min="6" max="6" width="27.28515625" style="1" customWidth="1"/>
    <col min="7" max="7" width="13.85546875" style="1" customWidth="1"/>
    <col min="8" max="8" width="9" style="1"/>
    <col min="9" max="9" width="10.140625" style="1" bestFit="1" customWidth="1"/>
    <col min="10" max="16384" width="9" style="1"/>
  </cols>
  <sheetData>
    <row r="1" spans="2:9" ht="32.25" customHeight="1" thickBot="1" x14ac:dyDescent="0.3"/>
    <row r="2" spans="2:9" ht="37.5" customHeight="1" thickBot="1" x14ac:dyDescent="0.3">
      <c r="B2" s="63" t="s">
        <v>39</v>
      </c>
      <c r="C2" s="64"/>
      <c r="D2" s="65"/>
    </row>
    <row r="3" spans="2:9" x14ac:dyDescent="0.25">
      <c r="B3" s="8"/>
      <c r="C3" s="55"/>
      <c r="D3" s="9"/>
      <c r="F3" s="54">
        <v>741377.3</v>
      </c>
      <c r="H3" s="3"/>
      <c r="I3" s="4"/>
    </row>
    <row r="4" spans="2:9" ht="15.75" thickBot="1" x14ac:dyDescent="0.3">
      <c r="B4" s="8" t="s">
        <v>0</v>
      </c>
      <c r="C4" s="11" t="s">
        <v>1</v>
      </c>
      <c r="D4" s="12"/>
      <c r="F4" s="54"/>
      <c r="H4" s="3"/>
      <c r="I4" s="4"/>
    </row>
    <row r="5" spans="2:9" ht="15.95" customHeight="1" thickBot="1" x14ac:dyDescent="0.3">
      <c r="B5" s="34" t="s">
        <v>33</v>
      </c>
      <c r="C5" s="46">
        <v>4352.43</v>
      </c>
      <c r="D5" s="14"/>
      <c r="E5" s="15"/>
      <c r="F5" s="54">
        <f>F3-C5-C6</f>
        <v>723424.87</v>
      </c>
      <c r="H5" s="3"/>
      <c r="I5" s="4"/>
    </row>
    <row r="6" spans="2:9" ht="15.95" customHeight="1" thickBot="1" x14ac:dyDescent="0.3">
      <c r="B6" s="33" t="s">
        <v>34</v>
      </c>
      <c r="C6" s="23">
        <v>13600</v>
      </c>
      <c r="D6" s="51" t="s">
        <v>35</v>
      </c>
      <c r="E6" s="15"/>
      <c r="F6" s="54">
        <f>F5-C7</f>
        <v>271919.52999999997</v>
      </c>
      <c r="H6" s="3"/>
      <c r="I6" s="4"/>
    </row>
    <row r="7" spans="2:9" ht="15.95" customHeight="1" x14ac:dyDescent="0.25">
      <c r="B7" s="47" t="s">
        <v>24</v>
      </c>
      <c r="C7" s="49">
        <v>451505.34</v>
      </c>
      <c r="D7" s="73">
        <f>C7+C8</f>
        <v>815314.84000000008</v>
      </c>
      <c r="E7" s="15"/>
      <c r="F7" s="54"/>
      <c r="H7" s="3"/>
      <c r="I7" s="4"/>
    </row>
    <row r="8" spans="2:9" ht="15.95" customHeight="1" thickBot="1" x14ac:dyDescent="0.3">
      <c r="B8" s="48" t="s">
        <v>24</v>
      </c>
      <c r="C8" s="50">
        <v>363809.5</v>
      </c>
      <c r="D8" s="74"/>
      <c r="E8" s="15"/>
      <c r="F8" s="54"/>
      <c r="H8" s="3"/>
      <c r="I8" s="4"/>
    </row>
    <row r="9" spans="2:9" ht="28.5" customHeight="1" x14ac:dyDescent="0.25">
      <c r="B9" s="16"/>
      <c r="C9" s="56" t="s">
        <v>4</v>
      </c>
      <c r="D9" s="52" t="s">
        <v>5</v>
      </c>
      <c r="E9" s="15"/>
      <c r="F9" s="54"/>
      <c r="H9" s="3"/>
      <c r="I9" s="4"/>
    </row>
    <row r="10" spans="2:9" ht="15.95" customHeight="1" x14ac:dyDescent="0.25">
      <c r="B10" s="19" t="s">
        <v>6</v>
      </c>
      <c r="C10" s="28">
        <v>46179</v>
      </c>
      <c r="D10" s="20">
        <f>C5+C6+C7+C8</f>
        <v>833267.27</v>
      </c>
      <c r="E10" s="2"/>
      <c r="F10" s="5">
        <f>F3-C5-C6</f>
        <v>723424.87</v>
      </c>
      <c r="H10" s="3"/>
      <c r="I10" s="4"/>
    </row>
    <row r="11" spans="2:9" ht="15.95" customHeight="1" x14ac:dyDescent="0.25">
      <c r="B11" s="13" t="s">
        <v>40</v>
      </c>
      <c r="C11" s="28" t="s">
        <v>44</v>
      </c>
      <c r="D11" s="25">
        <v>59529.16</v>
      </c>
      <c r="H11" s="3"/>
      <c r="I11" s="4"/>
    </row>
    <row r="12" spans="2:9" ht="15.95" customHeight="1" x14ac:dyDescent="0.25">
      <c r="B12" s="21" t="s">
        <v>32</v>
      </c>
      <c r="C12" s="28">
        <v>46181</v>
      </c>
      <c r="D12" s="22">
        <v>18556</v>
      </c>
      <c r="E12" s="15"/>
      <c r="H12" s="3"/>
      <c r="I12" s="4"/>
    </row>
    <row r="13" spans="2:9" ht="15.95" customHeight="1" x14ac:dyDescent="0.25">
      <c r="B13" s="21" t="s">
        <v>31</v>
      </c>
      <c r="C13" s="28">
        <v>46181</v>
      </c>
      <c r="D13" s="22">
        <v>1490.4</v>
      </c>
      <c r="E13" s="15"/>
      <c r="H13" s="3"/>
      <c r="I13" s="4"/>
    </row>
    <row r="14" spans="2:9" ht="15.95" customHeight="1" x14ac:dyDescent="0.25">
      <c r="B14" s="21" t="s">
        <v>29</v>
      </c>
      <c r="C14" s="28">
        <v>46181</v>
      </c>
      <c r="D14" s="22">
        <v>144</v>
      </c>
      <c r="E14" s="15"/>
      <c r="H14" s="3"/>
      <c r="I14" s="4"/>
    </row>
    <row r="15" spans="2:9" ht="15.95" customHeight="1" x14ac:dyDescent="0.25">
      <c r="B15" s="21" t="s">
        <v>36</v>
      </c>
      <c r="C15" s="28">
        <v>46181</v>
      </c>
      <c r="D15" s="22">
        <v>1640</v>
      </c>
      <c r="E15" s="15"/>
      <c r="H15" s="3"/>
      <c r="I15" s="4"/>
    </row>
    <row r="16" spans="2:9" ht="15.95" customHeight="1" x14ac:dyDescent="0.25">
      <c r="B16" s="21" t="s">
        <v>37</v>
      </c>
      <c r="C16" s="28">
        <v>46181</v>
      </c>
      <c r="D16" s="22">
        <v>454.5</v>
      </c>
      <c r="E16" s="15"/>
      <c r="H16" s="3"/>
      <c r="I16" s="4"/>
    </row>
    <row r="17" spans="2:9" ht="15.95" customHeight="1" x14ac:dyDescent="0.25">
      <c r="B17" s="13" t="s">
        <v>7</v>
      </c>
      <c r="C17" s="28">
        <v>46181</v>
      </c>
      <c r="D17" s="22">
        <v>240</v>
      </c>
      <c r="E17" s="15"/>
      <c r="H17" s="3"/>
      <c r="I17" s="4"/>
    </row>
    <row r="18" spans="2:9" ht="15.95" customHeight="1" x14ac:dyDescent="0.25">
      <c r="B18" s="13" t="s">
        <v>30</v>
      </c>
      <c r="C18" s="28">
        <v>46181</v>
      </c>
      <c r="D18" s="23">
        <v>100</v>
      </c>
      <c r="E18" s="15"/>
      <c r="H18" s="3"/>
      <c r="I18" s="4"/>
    </row>
    <row r="19" spans="2:9" ht="15.95" customHeight="1" x14ac:dyDescent="0.25">
      <c r="B19" s="13" t="s">
        <v>8</v>
      </c>
      <c r="C19" s="28">
        <v>46181</v>
      </c>
      <c r="D19" s="25">
        <v>1530.03</v>
      </c>
      <c r="G19" s="3"/>
      <c r="H19" s="3"/>
      <c r="I19" s="4"/>
    </row>
    <row r="20" spans="2:9" ht="15.75" thickBot="1" x14ac:dyDescent="0.3">
      <c r="B20" s="13" t="s">
        <v>9</v>
      </c>
      <c r="C20" s="28">
        <v>46181</v>
      </c>
      <c r="D20" s="24">
        <f>150.26+421.46+63.23</f>
        <v>634.95000000000005</v>
      </c>
      <c r="H20" s="3"/>
      <c r="I20" s="4"/>
    </row>
    <row r="21" spans="2:9" ht="15.75" thickBot="1" x14ac:dyDescent="0.3">
      <c r="B21" s="66" t="s">
        <v>10</v>
      </c>
      <c r="C21" s="67"/>
      <c r="D21" s="26">
        <f>SUM(D10:D20)</f>
        <v>917586.31</v>
      </c>
      <c r="H21" s="3"/>
      <c r="I21" s="4"/>
    </row>
    <row r="22" spans="2:9" ht="20.100000000000001" customHeight="1" x14ac:dyDescent="0.25">
      <c r="B22" s="68" t="s">
        <v>11</v>
      </c>
      <c r="C22" s="69"/>
      <c r="D22" s="27"/>
      <c r="G22" s="3"/>
      <c r="H22" s="3"/>
      <c r="I22" s="4"/>
    </row>
    <row r="23" spans="2:9" ht="15.95" customHeight="1" x14ac:dyDescent="0.25">
      <c r="B23" s="13" t="s">
        <v>12</v>
      </c>
      <c r="C23" s="28"/>
      <c r="D23" s="25">
        <v>47433.440000000002</v>
      </c>
      <c r="G23" s="3"/>
      <c r="H23" s="3"/>
      <c r="I23" s="4"/>
    </row>
    <row r="24" spans="2:9" x14ac:dyDescent="0.25">
      <c r="B24" s="13" t="s">
        <v>14</v>
      </c>
      <c r="C24" s="28"/>
      <c r="D24" s="25">
        <v>48454.68</v>
      </c>
      <c r="G24" s="3"/>
      <c r="H24" s="3"/>
      <c r="I24" s="4"/>
    </row>
    <row r="25" spans="2:9" x14ac:dyDescent="0.25">
      <c r="B25" s="13" t="s">
        <v>13</v>
      </c>
      <c r="C25" s="28"/>
      <c r="D25" s="25">
        <v>75653.289999999994</v>
      </c>
      <c r="G25" s="3"/>
      <c r="H25" s="3"/>
      <c r="I25" s="4"/>
    </row>
    <row r="26" spans="2:9" ht="15.75" thickBot="1" x14ac:dyDescent="0.3">
      <c r="B26" s="13" t="s">
        <v>15</v>
      </c>
      <c r="C26" s="28"/>
      <c r="D26" s="24">
        <f>11928.99+2381.43</f>
        <v>14310.42</v>
      </c>
      <c r="G26" s="3"/>
      <c r="H26" s="3"/>
      <c r="I26" s="4"/>
    </row>
    <row r="27" spans="2:9" ht="15.75" thickBot="1" x14ac:dyDescent="0.3">
      <c r="B27" s="70" t="s">
        <v>16</v>
      </c>
      <c r="C27" s="71"/>
      <c r="D27" s="26">
        <f>SUM(D23:D26)</f>
        <v>185851.83</v>
      </c>
      <c r="G27" s="3"/>
      <c r="H27" s="3"/>
      <c r="I27" s="4"/>
    </row>
    <row r="28" spans="2:9" x14ac:dyDescent="0.25">
      <c r="B28" s="68" t="s">
        <v>19</v>
      </c>
      <c r="C28" s="69"/>
      <c r="D28" s="27"/>
      <c r="H28" s="3"/>
      <c r="I28" s="4"/>
    </row>
    <row r="29" spans="2:9" ht="15.75" thickBot="1" x14ac:dyDescent="0.3">
      <c r="B29" s="13"/>
      <c r="C29" s="28"/>
      <c r="D29" s="24">
        <v>0</v>
      </c>
      <c r="H29" s="3"/>
      <c r="I29" s="4"/>
    </row>
    <row r="30" spans="2:9" ht="15.75" thickBot="1" x14ac:dyDescent="0.3">
      <c r="B30" s="59" t="s">
        <v>17</v>
      </c>
      <c r="C30" s="60"/>
      <c r="D30" s="7">
        <f>D29</f>
        <v>0</v>
      </c>
      <c r="H30" s="3"/>
      <c r="I30" s="4"/>
    </row>
    <row r="31" spans="2:9" x14ac:dyDescent="0.25">
      <c r="B31" s="68" t="s">
        <v>38</v>
      </c>
      <c r="C31" s="72"/>
      <c r="D31" s="14"/>
      <c r="H31" s="3"/>
      <c r="I31" s="4"/>
    </row>
    <row r="32" spans="2:9" x14ac:dyDescent="0.25">
      <c r="B32" s="13" t="s">
        <v>42</v>
      </c>
      <c r="C32" s="57"/>
      <c r="D32" s="58">
        <v>5601.33</v>
      </c>
      <c r="H32" s="3"/>
      <c r="I32" s="4"/>
    </row>
    <row r="33" spans="2:9" x14ac:dyDescent="0.25">
      <c r="B33" s="13" t="s">
        <v>43</v>
      </c>
      <c r="C33" s="57"/>
      <c r="D33" s="78">
        <v>3150.97</v>
      </c>
      <c r="H33" s="3"/>
      <c r="I33" s="4"/>
    </row>
    <row r="34" spans="2:9" ht="15.75" thickBot="1" x14ac:dyDescent="0.3">
      <c r="B34" s="13" t="s">
        <v>41</v>
      </c>
      <c r="C34" s="28"/>
      <c r="D34" s="24">
        <v>1936.22</v>
      </c>
      <c r="H34" s="3"/>
      <c r="I34" s="4"/>
    </row>
    <row r="35" spans="2:9" ht="15.75" thickBot="1" x14ac:dyDescent="0.3">
      <c r="B35" s="59" t="s">
        <v>17</v>
      </c>
      <c r="C35" s="60"/>
      <c r="D35" s="7">
        <f>SUM(D32:D34)</f>
        <v>10688.519999999999</v>
      </c>
      <c r="H35" s="3"/>
      <c r="I35" s="4"/>
    </row>
    <row r="36" spans="2:9" ht="15.75" thickBot="1" x14ac:dyDescent="0.3">
      <c r="B36" s="29"/>
      <c r="D36" s="14"/>
      <c r="H36" s="3"/>
      <c r="I36" s="4"/>
    </row>
    <row r="37" spans="2:9" ht="16.5" thickBot="1" x14ac:dyDescent="0.3">
      <c r="B37" s="61" t="s">
        <v>18</v>
      </c>
      <c r="C37" s="62"/>
      <c r="D37" s="53">
        <f>D21+E39+D27+D30+D35</f>
        <v>1114126.6600000001</v>
      </c>
      <c r="H37" s="3"/>
      <c r="I37" s="4"/>
    </row>
    <row r="38" spans="2:9" x14ac:dyDescent="0.25">
      <c r="B38" s="31"/>
      <c r="C38" s="31"/>
      <c r="D38" s="32"/>
      <c r="H38" s="3"/>
      <c r="I38" s="4"/>
    </row>
    <row r="39" spans="2:9" x14ac:dyDescent="0.25">
      <c r="D39" s="2"/>
      <c r="H39" s="3"/>
      <c r="I39" s="4"/>
    </row>
    <row r="40" spans="2:9" x14ac:dyDescent="0.25">
      <c r="H40" s="3"/>
      <c r="I40" s="4"/>
    </row>
    <row r="41" spans="2:9" x14ac:dyDescent="0.25">
      <c r="H41" s="3"/>
      <c r="I41" s="4"/>
    </row>
    <row r="42" spans="2:9" x14ac:dyDescent="0.25">
      <c r="H42" s="3"/>
      <c r="I42" s="4"/>
    </row>
    <row r="43" spans="2:9" x14ac:dyDescent="0.25">
      <c r="H43" s="3"/>
      <c r="I43" s="4"/>
    </row>
    <row r="44" spans="2:9" x14ac:dyDescent="0.25">
      <c r="H44" s="3"/>
      <c r="I44" s="4"/>
    </row>
    <row r="45" spans="2:9" x14ac:dyDescent="0.25">
      <c r="H45" s="3"/>
      <c r="I45" s="4"/>
    </row>
    <row r="46" spans="2:9" x14ac:dyDescent="0.25">
      <c r="H46" s="3"/>
      <c r="I46" s="4"/>
    </row>
    <row r="47" spans="2:9" x14ac:dyDescent="0.25">
      <c r="H47" s="3"/>
      <c r="I47" s="4"/>
    </row>
    <row r="48" spans="2:9" x14ac:dyDescent="0.25">
      <c r="H48" s="3"/>
      <c r="I48" s="4"/>
    </row>
    <row r="49" spans="8:9" x14ac:dyDescent="0.25">
      <c r="H49" s="3"/>
      <c r="I49" s="4"/>
    </row>
    <row r="50" spans="8:9" x14ac:dyDescent="0.25">
      <c r="H50" s="3"/>
      <c r="I50" s="4"/>
    </row>
    <row r="51" spans="8:9" x14ac:dyDescent="0.25">
      <c r="H51" s="3"/>
      <c r="I51" s="4"/>
    </row>
    <row r="52" spans="8:9" x14ac:dyDescent="0.25">
      <c r="H52" s="3"/>
      <c r="I52" s="4"/>
    </row>
    <row r="53" spans="8:9" x14ac:dyDescent="0.25">
      <c r="H53" s="3"/>
      <c r="I53" s="4"/>
    </row>
    <row r="54" spans="8:9" x14ac:dyDescent="0.25">
      <c r="H54" s="3"/>
      <c r="I54" s="4"/>
    </row>
    <row r="55" spans="8:9" x14ac:dyDescent="0.25">
      <c r="H55" s="3"/>
      <c r="I55" s="4"/>
    </row>
    <row r="56" spans="8:9" x14ac:dyDescent="0.25">
      <c r="H56" s="3"/>
      <c r="I56" s="4"/>
    </row>
    <row r="57" spans="8:9" x14ac:dyDescent="0.25">
      <c r="H57" s="3"/>
      <c r="I57" s="4"/>
    </row>
    <row r="58" spans="8:9" x14ac:dyDescent="0.25">
      <c r="H58" s="3"/>
      <c r="I58" s="4"/>
    </row>
    <row r="59" spans="8:9" x14ac:dyDescent="0.25">
      <c r="H59" s="3"/>
      <c r="I59" s="4"/>
    </row>
    <row r="60" spans="8:9" x14ac:dyDescent="0.25">
      <c r="H60" s="3"/>
      <c r="I60" s="4"/>
    </row>
    <row r="61" spans="8:9" x14ac:dyDescent="0.25">
      <c r="H61" s="3"/>
      <c r="I61" s="4"/>
    </row>
    <row r="62" spans="8:9" x14ac:dyDescent="0.25">
      <c r="H62" s="3"/>
      <c r="I62" s="4"/>
    </row>
    <row r="63" spans="8:9" x14ac:dyDescent="0.25">
      <c r="H63" s="3"/>
      <c r="I63" s="4"/>
    </row>
    <row r="64" spans="8:9" x14ac:dyDescent="0.25">
      <c r="H64" s="3"/>
      <c r="I64" s="4"/>
    </row>
    <row r="65" spans="8:9" x14ac:dyDescent="0.25">
      <c r="H65" s="3"/>
      <c r="I65" s="4"/>
    </row>
    <row r="66" spans="8:9" x14ac:dyDescent="0.25">
      <c r="H66" s="3"/>
      <c r="I66" s="4"/>
    </row>
    <row r="67" spans="8:9" x14ac:dyDescent="0.25">
      <c r="H67" s="3"/>
      <c r="I67" s="4"/>
    </row>
    <row r="68" spans="8:9" x14ac:dyDescent="0.25">
      <c r="H68" s="3"/>
      <c r="I68" s="4"/>
    </row>
    <row r="69" spans="8:9" x14ac:dyDescent="0.25">
      <c r="H69" s="3"/>
      <c r="I69" s="4"/>
    </row>
    <row r="70" spans="8:9" x14ac:dyDescent="0.25">
      <c r="H70" s="3"/>
      <c r="I70" s="4"/>
    </row>
    <row r="71" spans="8:9" x14ac:dyDescent="0.25">
      <c r="H71" s="3"/>
      <c r="I71" s="4"/>
    </row>
    <row r="72" spans="8:9" x14ac:dyDescent="0.25">
      <c r="H72" s="3"/>
      <c r="I72" s="4"/>
    </row>
    <row r="73" spans="8:9" x14ac:dyDescent="0.25">
      <c r="H73" s="3"/>
      <c r="I73" s="4"/>
    </row>
    <row r="74" spans="8:9" x14ac:dyDescent="0.25">
      <c r="H74" s="3"/>
      <c r="I74" s="4"/>
    </row>
    <row r="75" spans="8:9" x14ac:dyDescent="0.25">
      <c r="H75" s="3"/>
      <c r="I75" s="4"/>
    </row>
    <row r="76" spans="8:9" x14ac:dyDescent="0.25">
      <c r="H76" s="3"/>
      <c r="I76" s="4"/>
    </row>
    <row r="77" spans="8:9" x14ac:dyDescent="0.25">
      <c r="H77" s="3"/>
      <c r="I77" s="4"/>
    </row>
    <row r="78" spans="8:9" x14ac:dyDescent="0.25">
      <c r="H78" s="3"/>
      <c r="I78" s="4"/>
    </row>
    <row r="79" spans="8:9" x14ac:dyDescent="0.25">
      <c r="H79" s="3"/>
      <c r="I79" s="4"/>
    </row>
    <row r="80" spans="8:9" x14ac:dyDescent="0.25">
      <c r="H80" s="3"/>
      <c r="I80" s="4"/>
    </row>
    <row r="81" spans="8:9" x14ac:dyDescent="0.25">
      <c r="H81" s="3"/>
      <c r="I81" s="4"/>
    </row>
    <row r="82" spans="8:9" x14ac:dyDescent="0.25">
      <c r="H82" s="3"/>
      <c r="I82" s="4"/>
    </row>
    <row r="83" spans="8:9" x14ac:dyDescent="0.25">
      <c r="H83" s="3"/>
      <c r="I83" s="4"/>
    </row>
    <row r="84" spans="8:9" x14ac:dyDescent="0.25">
      <c r="H84" s="3"/>
      <c r="I84" s="4"/>
    </row>
    <row r="85" spans="8:9" x14ac:dyDescent="0.25">
      <c r="H85" s="3"/>
      <c r="I85" s="4"/>
    </row>
    <row r="86" spans="8:9" x14ac:dyDescent="0.25">
      <c r="H86" s="3"/>
      <c r="I86" s="4"/>
    </row>
    <row r="87" spans="8:9" x14ac:dyDescent="0.25">
      <c r="I87" s="6"/>
    </row>
  </sheetData>
  <mergeCells count="10">
    <mergeCell ref="B35:C35"/>
    <mergeCell ref="B37:C37"/>
    <mergeCell ref="B2:D2"/>
    <mergeCell ref="B21:C21"/>
    <mergeCell ref="B22:C22"/>
    <mergeCell ref="B27:C27"/>
    <mergeCell ref="B28:C28"/>
    <mergeCell ref="B30:C30"/>
    <mergeCell ref="B31:C31"/>
    <mergeCell ref="D7:D8"/>
  </mergeCells>
  <printOptions horizontalCentered="1"/>
  <pageMargins left="0.51181102362204722" right="0.51181102362204722" top="0.78740157480314965" bottom="0.78740157480314965" header="0.31496062992125984" footer="0.31496062992125984"/>
  <pageSetup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8A6CC-0001-4C45-9080-F97D8F770F6C}">
  <dimension ref="B1:K71"/>
  <sheetViews>
    <sheetView workbookViewId="0">
      <selection activeCell="F21" sqref="F21"/>
    </sheetView>
  </sheetViews>
  <sheetFormatPr defaultColWidth="9" defaultRowHeight="15" x14ac:dyDescent="0.25"/>
  <cols>
    <col min="1" max="1" width="9" style="1"/>
    <col min="2" max="2" width="48.28515625" style="1" customWidth="1"/>
    <col min="3" max="3" width="18.42578125" style="1" customWidth="1"/>
    <col min="4" max="4" width="18.140625" style="1" customWidth="1"/>
    <col min="5" max="6" width="14.140625" style="1" bestFit="1" customWidth="1"/>
    <col min="7" max="7" width="9.85546875" style="1" bestFit="1" customWidth="1"/>
    <col min="8" max="8" width="12.7109375" style="1" bestFit="1" customWidth="1"/>
    <col min="9" max="10" width="9" style="1"/>
    <col min="11" max="11" width="10.140625" style="1" bestFit="1" customWidth="1"/>
    <col min="12" max="16384" width="9" style="1"/>
  </cols>
  <sheetData>
    <row r="1" spans="2:11" ht="32.25" customHeight="1" thickBot="1" x14ac:dyDescent="0.3"/>
    <row r="2" spans="2:11" ht="37.5" customHeight="1" thickBot="1" x14ac:dyDescent="0.3">
      <c r="B2" s="63" t="s">
        <v>26</v>
      </c>
      <c r="C2" s="64"/>
      <c r="D2" s="65"/>
    </row>
    <row r="3" spans="2:11" x14ac:dyDescent="0.25">
      <c r="B3" s="40"/>
      <c r="C3" s="41"/>
      <c r="D3" s="42"/>
      <c r="F3" s="2"/>
      <c r="J3" s="3"/>
      <c r="K3" s="4"/>
    </row>
    <row r="4" spans="2:11" ht="15.75" thickBot="1" x14ac:dyDescent="0.3">
      <c r="B4" s="10" t="s">
        <v>0</v>
      </c>
      <c r="C4" s="11" t="s">
        <v>1</v>
      </c>
      <c r="D4" s="12"/>
      <c r="F4" s="2"/>
      <c r="J4" s="3"/>
      <c r="K4" s="4"/>
    </row>
    <row r="5" spans="2:11" ht="15.95" customHeight="1" thickBot="1" x14ac:dyDescent="0.3">
      <c r="B5" s="35" t="s">
        <v>2</v>
      </c>
      <c r="C5" s="38">
        <v>4352.43</v>
      </c>
      <c r="D5" s="14"/>
      <c r="E5" s="15"/>
      <c r="F5" s="2"/>
      <c r="J5" s="3"/>
      <c r="K5" s="4"/>
    </row>
    <row r="6" spans="2:11" ht="15.95" customHeight="1" thickBot="1" x14ac:dyDescent="0.3">
      <c r="B6" s="29" t="s">
        <v>3</v>
      </c>
      <c r="C6" s="39">
        <v>11823.92</v>
      </c>
      <c r="D6" s="14"/>
      <c r="E6" s="15"/>
      <c r="F6" s="2"/>
      <c r="J6" s="3"/>
      <c r="K6" s="4"/>
    </row>
    <row r="7" spans="2:11" ht="15.95" customHeight="1" x14ac:dyDescent="0.25">
      <c r="B7" s="36" t="s">
        <v>24</v>
      </c>
      <c r="C7" s="75">
        <v>703034.44</v>
      </c>
      <c r="D7" s="77"/>
      <c r="E7" s="15"/>
      <c r="F7" s="5"/>
      <c r="J7" s="3"/>
      <c r="K7" s="4"/>
    </row>
    <row r="8" spans="2:11" ht="15.95" customHeight="1" thickBot="1" x14ac:dyDescent="0.3">
      <c r="B8" s="37" t="s">
        <v>25</v>
      </c>
      <c r="C8" s="76"/>
      <c r="D8" s="77"/>
      <c r="E8" s="15"/>
      <c r="F8" s="2"/>
      <c r="J8" s="3"/>
      <c r="K8" s="4"/>
    </row>
    <row r="9" spans="2:11" ht="28.5" customHeight="1" x14ac:dyDescent="0.25">
      <c r="B9" s="16"/>
      <c r="C9" s="17" t="s">
        <v>4</v>
      </c>
      <c r="D9" s="18" t="s">
        <v>5</v>
      </c>
      <c r="E9" s="15"/>
      <c r="F9" s="2"/>
      <c r="J9" s="3"/>
      <c r="K9" s="4"/>
    </row>
    <row r="10" spans="2:11" ht="15.95" customHeight="1" x14ac:dyDescent="0.25">
      <c r="B10" s="19" t="s">
        <v>6</v>
      </c>
      <c r="C10" s="28">
        <v>45694</v>
      </c>
      <c r="D10" s="20">
        <f>C5+C6+C7</f>
        <v>719210.78999999992</v>
      </c>
      <c r="E10" s="2"/>
      <c r="F10" s="2"/>
      <c r="H10" s="2"/>
      <c r="J10" s="3"/>
      <c r="K10" s="4"/>
    </row>
    <row r="11" spans="2:11" ht="15.95" customHeight="1" x14ac:dyDescent="0.25">
      <c r="B11" s="13" t="s">
        <v>23</v>
      </c>
      <c r="C11" s="28">
        <v>45662</v>
      </c>
      <c r="D11" s="25">
        <v>72519.69</v>
      </c>
      <c r="F11" s="2"/>
      <c r="J11" s="3"/>
      <c r="K11" s="4"/>
    </row>
    <row r="12" spans="2:11" ht="15.95" customHeight="1" thickBot="1" x14ac:dyDescent="0.3">
      <c r="B12" s="21" t="s">
        <v>22</v>
      </c>
      <c r="C12" s="28">
        <v>45694</v>
      </c>
      <c r="D12" s="22">
        <v>10854.9</v>
      </c>
      <c r="E12" s="15"/>
      <c r="F12" s="2"/>
      <c r="J12" s="3"/>
      <c r="K12" s="4"/>
    </row>
    <row r="13" spans="2:11" ht="15.75" thickBot="1" x14ac:dyDescent="0.3">
      <c r="B13" s="66" t="s">
        <v>10</v>
      </c>
      <c r="C13" s="67"/>
      <c r="D13" s="26">
        <f>SUM(D10:D12)</f>
        <v>802585.38</v>
      </c>
      <c r="J13" s="3"/>
      <c r="K13" s="4"/>
    </row>
    <row r="14" spans="2:11" x14ac:dyDescent="0.25">
      <c r="B14" s="68" t="s">
        <v>19</v>
      </c>
      <c r="C14" s="69"/>
      <c r="D14" s="27"/>
      <c r="J14" s="3"/>
      <c r="K14" s="4"/>
    </row>
    <row r="15" spans="2:11" x14ac:dyDescent="0.25">
      <c r="B15" s="13" t="s">
        <v>27</v>
      </c>
      <c r="C15" s="28"/>
      <c r="D15" s="25">
        <v>1008.46</v>
      </c>
      <c r="J15" s="3"/>
      <c r="K15" s="4"/>
    </row>
    <row r="16" spans="2:11" x14ac:dyDescent="0.25">
      <c r="B16" s="13" t="s">
        <v>28</v>
      </c>
      <c r="C16" s="28"/>
      <c r="D16" s="25">
        <v>349.29</v>
      </c>
      <c r="J16" s="3"/>
      <c r="K16" s="4"/>
    </row>
    <row r="17" spans="2:11" x14ac:dyDescent="0.25">
      <c r="B17" s="13" t="s">
        <v>20</v>
      </c>
      <c r="C17" s="28">
        <v>45693</v>
      </c>
      <c r="D17" s="25">
        <v>1859.66</v>
      </c>
      <c r="J17" s="3"/>
      <c r="K17" s="4"/>
    </row>
    <row r="18" spans="2:11" ht="15.75" thickBot="1" x14ac:dyDescent="0.3">
      <c r="B18" s="13" t="s">
        <v>21</v>
      </c>
      <c r="C18" s="28">
        <v>46027</v>
      </c>
      <c r="D18" s="25">
        <v>4938.2299999999996</v>
      </c>
      <c r="J18" s="3"/>
      <c r="K18" s="4"/>
    </row>
    <row r="19" spans="2:11" ht="15.75" thickBot="1" x14ac:dyDescent="0.3">
      <c r="B19" s="59" t="s">
        <v>17</v>
      </c>
      <c r="C19" s="60"/>
      <c r="D19" s="7">
        <f>SUM(D15:D18)</f>
        <v>8155.6399999999994</v>
      </c>
      <c r="J19" s="3"/>
      <c r="K19" s="4"/>
    </row>
    <row r="20" spans="2:11" ht="15.75" thickBot="1" x14ac:dyDescent="0.3">
      <c r="B20" s="43"/>
      <c r="C20" s="44"/>
      <c r="D20" s="45"/>
      <c r="J20" s="3"/>
      <c r="K20" s="4"/>
    </row>
    <row r="21" spans="2:11" ht="15.75" thickBot="1" x14ac:dyDescent="0.3">
      <c r="B21" s="61" t="s">
        <v>18</v>
      </c>
      <c r="C21" s="62"/>
      <c r="D21" s="30">
        <f>D13+D19</f>
        <v>810741.02</v>
      </c>
      <c r="J21" s="3"/>
      <c r="K21" s="4"/>
    </row>
    <row r="22" spans="2:11" x14ac:dyDescent="0.25">
      <c r="B22" s="31"/>
      <c r="C22" s="31"/>
      <c r="D22" s="32"/>
      <c r="J22" s="3"/>
      <c r="K22" s="4"/>
    </row>
    <row r="23" spans="2:11" x14ac:dyDescent="0.25">
      <c r="D23" s="2"/>
      <c r="J23" s="3"/>
      <c r="K23" s="4"/>
    </row>
    <row r="24" spans="2:11" x14ac:dyDescent="0.25">
      <c r="J24" s="3"/>
      <c r="K24" s="4"/>
    </row>
    <row r="25" spans="2:11" x14ac:dyDescent="0.25">
      <c r="J25" s="3"/>
      <c r="K25" s="4"/>
    </row>
    <row r="26" spans="2:11" x14ac:dyDescent="0.25">
      <c r="J26" s="3"/>
      <c r="K26" s="4"/>
    </row>
    <row r="27" spans="2:11" x14ac:dyDescent="0.25">
      <c r="J27" s="3"/>
      <c r="K27" s="4"/>
    </row>
    <row r="28" spans="2:11" x14ac:dyDescent="0.25">
      <c r="J28" s="3"/>
      <c r="K28" s="4"/>
    </row>
    <row r="29" spans="2:11" x14ac:dyDescent="0.25">
      <c r="J29" s="3"/>
      <c r="K29" s="4"/>
    </row>
    <row r="30" spans="2:11" x14ac:dyDescent="0.25">
      <c r="J30" s="3"/>
      <c r="K30" s="4"/>
    </row>
    <row r="31" spans="2:11" x14ac:dyDescent="0.25">
      <c r="J31" s="3"/>
      <c r="K31" s="4"/>
    </row>
    <row r="32" spans="2:11" x14ac:dyDescent="0.25">
      <c r="J32" s="3"/>
      <c r="K32" s="4"/>
    </row>
    <row r="33" spans="10:11" x14ac:dyDescent="0.25">
      <c r="J33" s="3"/>
      <c r="K33" s="4"/>
    </row>
    <row r="34" spans="10:11" x14ac:dyDescent="0.25">
      <c r="J34" s="3"/>
      <c r="K34" s="4"/>
    </row>
    <row r="35" spans="10:11" x14ac:dyDescent="0.25">
      <c r="J35" s="3"/>
      <c r="K35" s="4"/>
    </row>
    <row r="36" spans="10:11" x14ac:dyDescent="0.25">
      <c r="J36" s="3"/>
      <c r="K36" s="4"/>
    </row>
    <row r="37" spans="10:11" x14ac:dyDescent="0.25">
      <c r="J37" s="3"/>
      <c r="K37" s="4"/>
    </row>
    <row r="38" spans="10:11" x14ac:dyDescent="0.25">
      <c r="J38" s="3"/>
      <c r="K38" s="4"/>
    </row>
    <row r="39" spans="10:11" x14ac:dyDescent="0.25">
      <c r="J39" s="3"/>
      <c r="K39" s="4"/>
    </row>
    <row r="40" spans="10:11" x14ac:dyDescent="0.25">
      <c r="J40" s="3"/>
      <c r="K40" s="4"/>
    </row>
    <row r="41" spans="10:11" x14ac:dyDescent="0.25">
      <c r="J41" s="3"/>
      <c r="K41" s="4"/>
    </row>
    <row r="42" spans="10:11" x14ac:dyDescent="0.25">
      <c r="J42" s="3"/>
      <c r="K42" s="4"/>
    </row>
    <row r="43" spans="10:11" x14ac:dyDescent="0.25">
      <c r="J43" s="3"/>
      <c r="K43" s="4"/>
    </row>
    <row r="44" spans="10:11" x14ac:dyDescent="0.25">
      <c r="J44" s="3"/>
      <c r="K44" s="4"/>
    </row>
    <row r="45" spans="10:11" x14ac:dyDescent="0.25">
      <c r="J45" s="3"/>
      <c r="K45" s="4"/>
    </row>
    <row r="46" spans="10:11" x14ac:dyDescent="0.25">
      <c r="J46" s="3"/>
      <c r="K46" s="4"/>
    </row>
    <row r="47" spans="10:11" x14ac:dyDescent="0.25">
      <c r="J47" s="3"/>
      <c r="K47" s="4"/>
    </row>
    <row r="48" spans="10:11" x14ac:dyDescent="0.25">
      <c r="J48" s="3"/>
      <c r="K48" s="4"/>
    </row>
    <row r="49" spans="10:11" x14ac:dyDescent="0.25">
      <c r="J49" s="3"/>
      <c r="K49" s="4"/>
    </row>
    <row r="50" spans="10:11" x14ac:dyDescent="0.25">
      <c r="J50" s="3"/>
      <c r="K50" s="4"/>
    </row>
    <row r="51" spans="10:11" x14ac:dyDescent="0.25">
      <c r="J51" s="3"/>
      <c r="K51" s="4"/>
    </row>
    <row r="52" spans="10:11" x14ac:dyDescent="0.25">
      <c r="J52" s="3"/>
      <c r="K52" s="4"/>
    </row>
    <row r="53" spans="10:11" x14ac:dyDescent="0.25">
      <c r="J53" s="3"/>
      <c r="K53" s="4"/>
    </row>
    <row r="54" spans="10:11" x14ac:dyDescent="0.25">
      <c r="J54" s="3"/>
      <c r="K54" s="4"/>
    </row>
    <row r="55" spans="10:11" x14ac:dyDescent="0.25">
      <c r="J55" s="3"/>
      <c r="K55" s="4"/>
    </row>
    <row r="56" spans="10:11" x14ac:dyDescent="0.25">
      <c r="J56" s="3"/>
      <c r="K56" s="4"/>
    </row>
    <row r="57" spans="10:11" x14ac:dyDescent="0.25">
      <c r="J57" s="3"/>
      <c r="K57" s="4"/>
    </row>
    <row r="58" spans="10:11" x14ac:dyDescent="0.25">
      <c r="J58" s="3"/>
      <c r="K58" s="4"/>
    </row>
    <row r="59" spans="10:11" x14ac:dyDescent="0.25">
      <c r="J59" s="3"/>
      <c r="K59" s="4"/>
    </row>
    <row r="60" spans="10:11" x14ac:dyDescent="0.25">
      <c r="J60" s="3"/>
      <c r="K60" s="4"/>
    </row>
    <row r="61" spans="10:11" x14ac:dyDescent="0.25">
      <c r="J61" s="3"/>
      <c r="K61" s="4"/>
    </row>
    <row r="62" spans="10:11" x14ac:dyDescent="0.25">
      <c r="J62" s="3"/>
      <c r="K62" s="4"/>
    </row>
    <row r="63" spans="10:11" x14ac:dyDescent="0.25">
      <c r="J63" s="3"/>
      <c r="K63" s="4"/>
    </row>
    <row r="64" spans="10:11" x14ac:dyDescent="0.25">
      <c r="J64" s="3"/>
      <c r="K64" s="4"/>
    </row>
    <row r="65" spans="10:11" x14ac:dyDescent="0.25">
      <c r="J65" s="3"/>
      <c r="K65" s="4"/>
    </row>
    <row r="66" spans="10:11" x14ac:dyDescent="0.25">
      <c r="J66" s="3"/>
      <c r="K66" s="4"/>
    </row>
    <row r="67" spans="10:11" x14ac:dyDescent="0.25">
      <c r="J67" s="3"/>
      <c r="K67" s="4"/>
    </row>
    <row r="68" spans="10:11" x14ac:dyDescent="0.25">
      <c r="J68" s="3"/>
      <c r="K68" s="4"/>
    </row>
    <row r="69" spans="10:11" x14ac:dyDescent="0.25">
      <c r="J69" s="3"/>
      <c r="K69" s="4"/>
    </row>
    <row r="70" spans="10:11" x14ac:dyDescent="0.25">
      <c r="J70" s="3"/>
      <c r="K70" s="4"/>
    </row>
    <row r="71" spans="10:11" x14ac:dyDescent="0.25">
      <c r="K71" s="6"/>
    </row>
  </sheetData>
  <mergeCells count="7">
    <mergeCell ref="B19:C19"/>
    <mergeCell ref="B21:C21"/>
    <mergeCell ref="C7:C8"/>
    <mergeCell ref="B2:D2"/>
    <mergeCell ref="D7:D8"/>
    <mergeCell ref="B13:C13"/>
    <mergeCell ref="B14:C1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Planilha1</vt:lpstr>
      <vt:lpstr>Planilha2</vt:lpstr>
      <vt:lpstr>Planilha1!Area_de_impressao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Erivaldo Santos</dc:creator>
  <cp:lastModifiedBy>Cristiano Alves</cp:lastModifiedBy>
  <cp:lastPrinted>2026-06-29T16:06:42Z</cp:lastPrinted>
  <dcterms:created xsi:type="dcterms:W3CDTF">2025-07-29T18:56:26Z</dcterms:created>
  <dcterms:modified xsi:type="dcterms:W3CDTF">2026-06-29T16:13:27Z</dcterms:modified>
</cp:coreProperties>
</file>